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<sst xmlns="http://schemas.openxmlformats.org/spreadsheetml/2006/main" count="154" uniqueCount="92">
  <si>
    <t xml:space="preserve"> </t>
  </si>
  <si>
    <t>Classe di età</t>
  </si>
  <si>
    <t>maschi</t>
  </si>
  <si>
    <t>% maschi</t>
  </si>
  <si>
    <t>femmine</t>
  </si>
  <si>
    <t>%femmine</t>
  </si>
  <si>
    <t>1. fino a 18 anni</t>
  </si>
  <si>
    <t>2. da 19 a 29 anni</t>
  </si>
  <si>
    <t>3. da 30 a 54 anni</t>
  </si>
  <si>
    <t>4. da 55 a 64 anni</t>
  </si>
  <si>
    <t>5 oltre 65 anni</t>
  </si>
  <si>
    <t xml:space="preserve">totale volontari  </t>
  </si>
  <si>
    <t>il tot. Volontari deve essere</t>
  </si>
  <si>
    <t>ugale al punto 13.1  1</t>
  </si>
  <si>
    <t>13.1 Volontari</t>
  </si>
  <si>
    <t>Titolo di studio</t>
  </si>
  <si>
    <t>1.Laurea</t>
  </si>
  <si>
    <t>2.Diploma di scuola sec.</t>
  </si>
  <si>
    <t>3. non sup. alla lic. Media</t>
  </si>
  <si>
    <t>totale</t>
  </si>
  <si>
    <t>Cond. Professionale</t>
  </si>
  <si>
    <t>1. Occupati</t>
  </si>
  <si>
    <t>2. pensionati</t>
  </si>
  <si>
    <t>3. Altra condizione</t>
  </si>
  <si>
    <t>da riportare nel questionario</t>
  </si>
  <si>
    <t>16  mese di giugno 2012</t>
  </si>
  <si>
    <t>16.1  giugno 2012.</t>
  </si>
  <si>
    <t xml:space="preserve">ugale al punto 16.1 </t>
  </si>
  <si>
    <t xml:space="preserve">1. fino a 5 ore </t>
  </si>
  <si>
    <t>2. da 6  a 10 ore</t>
  </si>
  <si>
    <t>3. da 11 a 15 ore</t>
  </si>
  <si>
    <t>4. da 16 a 24</t>
  </si>
  <si>
    <t>5. da 25 a 48 ore</t>
  </si>
  <si>
    <t>6. più di 48 ore</t>
  </si>
  <si>
    <t>%</t>
  </si>
  <si>
    <t>3. entrate contratti…</t>
  </si>
  <si>
    <t>4. entrate contr. .. no 2011</t>
  </si>
  <si>
    <t>Entrate di fonte pubblica</t>
  </si>
  <si>
    <t>24.1 distr. % ENTRATE</t>
  </si>
  <si>
    <t>Euro</t>
  </si>
  <si>
    <t xml:space="preserve">Euro </t>
  </si>
  <si>
    <t>Entrate di fonte privata</t>
  </si>
  <si>
    <t xml:space="preserve">5. Contributi annui soci  </t>
  </si>
  <si>
    <t>6. entrate vendita….</t>
  </si>
  <si>
    <t>7. contributi .. 2011</t>
  </si>
  <si>
    <t>8. contributi .. No 2011</t>
  </si>
  <si>
    <t>9. entrate da gest. Finanz…</t>
  </si>
  <si>
    <t>10 Alinazione patrimonio</t>
  </si>
  <si>
    <t>11 Prestiti emutui</t>
  </si>
  <si>
    <t>12 altre entrate privati</t>
  </si>
  <si>
    <t>deve venire = a 24.</t>
  </si>
  <si>
    <t>25. USCITE</t>
  </si>
  <si>
    <t>25.1 distr. % USCITE</t>
  </si>
  <si>
    <t>1. spese per dipendenti</t>
  </si>
  <si>
    <t>2. spese per collaboratori</t>
  </si>
  <si>
    <t>3. rimborsi spese ai volontari</t>
  </si>
  <si>
    <t>4. acquisto di beni e servizi</t>
  </si>
  <si>
    <t>5 sussidi e erogaz. a terzi nel 2011</t>
  </si>
  <si>
    <t>6 sussidi e erogaz. a terzi no 2011</t>
  </si>
  <si>
    <t>9. spesi per inv. Attività finanziarie</t>
  </si>
  <si>
    <t>10. rimborsi mutui e prestiti</t>
  </si>
  <si>
    <t>11. Imposte e tasse</t>
  </si>
  <si>
    <t>12 altre spese</t>
  </si>
  <si>
    <t>1. sussidi ecc.  2011</t>
  </si>
  <si>
    <t>2. sussidi ecc  .. non 2011</t>
  </si>
  <si>
    <t>INSERIRE</t>
  </si>
  <si>
    <t>automatico</t>
  </si>
  <si>
    <t>i dati in giallo sono calcolati in automatico</t>
  </si>
  <si>
    <t>i dati incasellati vanno inseriti</t>
  </si>
  <si>
    <t>NOTA BENE:</t>
  </si>
  <si>
    <t>DIFF.</t>
  </si>
  <si>
    <t xml:space="preserve"> RICLASSIFICARE IL BILANCIO IN BASE ALLE VOCI DEL QUESTIONARIO</t>
  </si>
  <si>
    <t>automatici</t>
  </si>
  <si>
    <t>% DA RIPORTARE</t>
  </si>
  <si>
    <t>8. spese man.straord beni strumentali</t>
  </si>
  <si>
    <t>i dati in verde si riportano nel modulo</t>
  </si>
  <si>
    <t>ma possono essere variati per fare somma 100</t>
  </si>
  <si>
    <t>SEGNALAZIONE DIFFERENZE</t>
  </si>
  <si>
    <t>ENTRATE</t>
  </si>
  <si>
    <t>USCITE</t>
  </si>
  <si>
    <t>saldo</t>
  </si>
  <si>
    <t>di cui associati:v  (13.1  1.1)</t>
  </si>
  <si>
    <t>quadro B entrate uscite per competenza</t>
  </si>
  <si>
    <t>sostutuirli con i vostri</t>
  </si>
  <si>
    <t xml:space="preserve">3. solo i rimborsi a piè di lista </t>
  </si>
  <si>
    <t xml:space="preserve">24. ENTRATE  </t>
  </si>
  <si>
    <t>deve venire = a 25.</t>
  </si>
  <si>
    <t>mettendo le cifre otterrete le percentuli da indicare nel censimento</t>
  </si>
  <si>
    <t>NOTA :  I DATI CHE TROVATE SONO STATI INSERITI SOLO X ESEMPIO</t>
  </si>
  <si>
    <t>nota: va bene anche per il 24.A per chi ha bilancio di competenza nel qual caso tenete conto dei numeri e non delle descrizioni</t>
  </si>
  <si>
    <t xml:space="preserve">nota bene: le entrate e le uscite nel vostro biliancio possono essere diverse tra loro, </t>
  </si>
  <si>
    <t>se avete un  avanzo o un disavanzo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</si>
</sst>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22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 horizontal="center"/>
    </xf>
    <xf numFmtId="20" fontId="4" fillId="0" borderId="0" xfId="0" applyNumberFormat="1" applyFont="1" applyAlignment="1">
      <alignment/>
    </xf>
    <xf numFmtId="20" fontId="0" fillId="0" borderId="0" xfId="0" applyNumberFormat="1" applyFill="1" applyAlignment="1">
      <alignment/>
    </xf>
    <xf numFmtId="20" fontId="0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4" borderId="0" xfId="0" applyNumberFormat="1" applyFill="1" applyAlignment="1">
      <alignment/>
    </xf>
    <xf numFmtId="1" fontId="0" fillId="4" borderId="0" xfId="0" applyNumberFormat="1" applyFill="1" applyAlignment="1">
      <alignment horizontal="left"/>
    </xf>
    <xf numFmtId="0" fontId="5" fillId="0" borderId="0" xfId="0" applyFont="1" applyAlignment="1">
      <alignment/>
    </xf>
    <xf numFmtId="0" fontId="0" fillId="3" borderId="4" xfId="0" applyFill="1" applyBorder="1" applyAlignment="1" applyProtection="1">
      <alignment/>
      <protection locked="0"/>
    </xf>
    <xf numFmtId="1" fontId="0" fillId="0" borderId="5" xfId="0" applyNumberFormat="1" applyBorder="1" applyAlignment="1" applyProtection="1">
      <alignment/>
      <protection locked="0"/>
    </xf>
    <xf numFmtId="1" fontId="0" fillId="0" borderId="6" xfId="0" applyNumberFormat="1" applyBorder="1" applyAlignment="1" applyProtection="1">
      <alignment/>
      <protection locked="0"/>
    </xf>
    <xf numFmtId="1" fontId="0" fillId="0" borderId="7" xfId="0" applyNumberFormat="1" applyBorder="1" applyAlignment="1" applyProtection="1">
      <alignment/>
      <protection locked="0"/>
    </xf>
    <xf numFmtId="1" fontId="0" fillId="4" borderId="0" xfId="0" applyNumberFormat="1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locked="0"/>
    </xf>
    <xf numFmtId="1" fontId="0" fillId="0" borderId="0" xfId="0" applyNumberFormat="1" applyFill="1" applyAlignment="1">
      <alignment horizontal="left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Border="1" applyAlignment="1">
      <alignment/>
    </xf>
    <xf numFmtId="1" fontId="0" fillId="0" borderId="5" xfId="0" applyNumberFormat="1" applyFill="1" applyBorder="1" applyAlignment="1" applyProtection="1">
      <alignment/>
      <protection locked="0"/>
    </xf>
    <xf numFmtId="1" fontId="0" fillId="0" borderId="6" xfId="0" applyNumberFormat="1" applyFill="1" applyBorder="1" applyAlignment="1" applyProtection="1">
      <alignment/>
      <protection locked="0"/>
    </xf>
    <xf numFmtId="1" fontId="0" fillId="0" borderId="7" xfId="0" applyNumberFormat="1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1" fontId="0" fillId="3" borderId="4" xfId="0" applyNumberFormat="1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0" fontId="4" fillId="0" borderId="0" xfId="0" applyFont="1" applyAlignment="1">
      <alignment/>
    </xf>
    <xf numFmtId="2" fontId="0" fillId="0" borderId="0" xfId="0" applyNumberFormat="1" applyFill="1" applyAlignment="1">
      <alignment/>
    </xf>
    <xf numFmtId="2" fontId="0" fillId="3" borderId="0" xfId="0" applyNumberFormat="1" applyFill="1" applyAlignment="1">
      <alignment/>
    </xf>
    <xf numFmtId="2" fontId="0" fillId="3" borderId="4" xfId="0" applyNumberFormat="1" applyFill="1" applyBorder="1" applyAlignment="1" applyProtection="1">
      <alignment/>
      <protection locked="0"/>
    </xf>
    <xf numFmtId="2" fontId="0" fillId="0" borderId="0" xfId="0" applyNumberFormat="1" applyAlignment="1">
      <alignment/>
    </xf>
    <xf numFmtId="2" fontId="0" fillId="0" borderId="5" xfId="0" applyNumberFormat="1" applyBorder="1" applyAlignment="1" applyProtection="1">
      <alignment/>
      <protection locked="0"/>
    </xf>
    <xf numFmtId="2" fontId="0" fillId="0" borderId="6" xfId="0" applyNumberFormat="1" applyBorder="1" applyAlignment="1" applyProtection="1">
      <alignment/>
      <protection locked="0"/>
    </xf>
    <xf numFmtId="2" fontId="0" fillId="0" borderId="7" xfId="0" applyNumberFormat="1" applyBorder="1" applyAlignment="1" applyProtection="1">
      <alignment/>
      <protection locked="0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7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A1">
      <selection activeCell="B5" sqref="B5"/>
    </sheetView>
  </sheetViews>
  <sheetFormatPr defaultColWidth="9.140625" defaultRowHeight="12.75"/>
  <cols>
    <col min="1" max="1" width="32.57421875" style="0" customWidth="1"/>
    <col min="3" max="3" width="8.8515625" style="0" customWidth="1"/>
    <col min="4" max="4" width="8.00390625" style="0" customWidth="1"/>
    <col min="5" max="5" width="3.00390625" style="9" customWidth="1"/>
    <col min="6" max="6" width="8.57421875" style="0" customWidth="1"/>
    <col min="7" max="7" width="10.140625" style="0" bestFit="1" customWidth="1"/>
    <col min="8" max="8" width="7.8515625" style="0" customWidth="1"/>
    <col min="9" max="9" width="6.421875" style="0" customWidth="1"/>
  </cols>
  <sheetData>
    <row r="1" ht="12.75">
      <c r="A1" s="47" t="s">
        <v>88</v>
      </c>
    </row>
    <row r="2" ht="12.75">
      <c r="A2" t="s">
        <v>83</v>
      </c>
    </row>
    <row r="3" ht="12.75">
      <c r="A3" t="s">
        <v>87</v>
      </c>
    </row>
    <row r="4" spans="2:9" ht="13.5" thickBot="1">
      <c r="B4" t="s">
        <v>2</v>
      </c>
      <c r="F4" t="s">
        <v>4</v>
      </c>
      <c r="I4" t="s">
        <v>19</v>
      </c>
    </row>
    <row r="5" spans="1:11" ht="13.5" thickBot="1">
      <c r="A5" s="1" t="s">
        <v>14</v>
      </c>
      <c r="B5" s="21">
        <v>20</v>
      </c>
      <c r="F5" s="21">
        <v>4</v>
      </c>
      <c r="I5" s="3">
        <f>SUM(B5:F5)</f>
        <v>24</v>
      </c>
      <c r="K5" t="s">
        <v>69</v>
      </c>
    </row>
    <row r="6" spans="1:9" ht="13.5" thickBot="1">
      <c r="A6" s="1"/>
      <c r="B6" s="44"/>
      <c r="C6" s="9"/>
      <c r="D6" s="9"/>
      <c r="F6" s="44"/>
      <c r="G6" s="9"/>
      <c r="H6" s="9"/>
      <c r="I6" s="9"/>
    </row>
    <row r="7" spans="1:9" ht="13.5" thickBot="1">
      <c r="A7" s="1" t="s">
        <v>81</v>
      </c>
      <c r="B7" s="21">
        <v>16</v>
      </c>
      <c r="F7" s="21">
        <v>3</v>
      </c>
      <c r="I7" s="3"/>
    </row>
    <row r="8" spans="1:9" ht="13.5" thickBot="1">
      <c r="A8" s="1"/>
      <c r="B8" s="44"/>
      <c r="C8" s="9"/>
      <c r="D8" s="9"/>
      <c r="F8" s="44"/>
      <c r="G8" s="9"/>
      <c r="H8" s="9"/>
      <c r="I8" s="9"/>
    </row>
    <row r="9" spans="1:12" ht="13.5" thickBot="1">
      <c r="A9" s="2" t="s">
        <v>24</v>
      </c>
      <c r="B9" t="s">
        <v>65</v>
      </c>
      <c r="C9" t="s">
        <v>0</v>
      </c>
      <c r="F9" t="s">
        <v>65</v>
      </c>
      <c r="G9" t="s">
        <v>0</v>
      </c>
      <c r="J9" s="15" t="s">
        <v>68</v>
      </c>
      <c r="K9" s="16"/>
      <c r="L9" s="17"/>
    </row>
    <row r="10" spans="1:7" ht="13.5" thickBot="1">
      <c r="A10" t="s">
        <v>1</v>
      </c>
      <c r="B10" t="s">
        <v>2</v>
      </c>
      <c r="C10" t="s">
        <v>3</v>
      </c>
      <c r="F10" t="s">
        <v>4</v>
      </c>
      <c r="G10" t="s">
        <v>5</v>
      </c>
    </row>
    <row r="11" spans="1:13" ht="12.75">
      <c r="A11" t="s">
        <v>6</v>
      </c>
      <c r="B11" s="22">
        <v>0</v>
      </c>
      <c r="C11" s="5">
        <f>IF($B$16&gt;0,B11/$B$16%,0)</f>
        <v>0</v>
      </c>
      <c r="D11" s="25">
        <f>C11</f>
        <v>0</v>
      </c>
      <c r="E11" s="29"/>
      <c r="F11" s="22">
        <v>0</v>
      </c>
      <c r="G11" s="5">
        <f>IF($F$16&gt;0,F11/$F$16%,0)</f>
        <v>0</v>
      </c>
      <c r="H11" s="25">
        <f>G11</f>
        <v>0</v>
      </c>
      <c r="J11" s="2" t="s">
        <v>67</v>
      </c>
      <c r="K11" s="2"/>
      <c r="L11" s="2"/>
      <c r="M11" s="2"/>
    </row>
    <row r="12" spans="1:8" ht="12.75">
      <c r="A12" s="1" t="s">
        <v>7</v>
      </c>
      <c r="B12" s="23">
        <v>1</v>
      </c>
      <c r="C12" s="5">
        <f>IF($B$16&gt;0,B12/$B$16%,0)</f>
        <v>5</v>
      </c>
      <c r="D12" s="25">
        <f>C12</f>
        <v>5</v>
      </c>
      <c r="E12" s="29"/>
      <c r="F12" s="23">
        <v>1</v>
      </c>
      <c r="G12" s="5">
        <f>IF($F$16&gt;0,F12/$F$16%,0)</f>
        <v>25</v>
      </c>
      <c r="H12" s="25">
        <f>G12</f>
        <v>25</v>
      </c>
    </row>
    <row r="13" spans="1:10" ht="12.75">
      <c r="A13" t="s">
        <v>8</v>
      </c>
      <c r="B13" s="23">
        <v>3</v>
      </c>
      <c r="C13" s="5">
        <f>IF($B$16&gt;0,B13/$B$16%,0)</f>
        <v>15</v>
      </c>
      <c r="D13" s="25">
        <f>C13</f>
        <v>15</v>
      </c>
      <c r="E13" s="29"/>
      <c r="F13" s="23">
        <v>3</v>
      </c>
      <c r="G13" s="5">
        <f>IF($F$16&gt;0,F13/$F$16%,0)</f>
        <v>75</v>
      </c>
      <c r="H13" s="25">
        <f>G13</f>
        <v>75</v>
      </c>
      <c r="J13" t="s">
        <v>75</v>
      </c>
    </row>
    <row r="14" spans="1:10" ht="12.75">
      <c r="A14" t="s">
        <v>9</v>
      </c>
      <c r="B14" s="23">
        <v>12</v>
      </c>
      <c r="C14" s="5">
        <f>IF($B$16&gt;0,B14/$B$16%,0)</f>
        <v>60</v>
      </c>
      <c r="D14" s="25">
        <f>C14</f>
        <v>60</v>
      </c>
      <c r="E14" s="29"/>
      <c r="F14" s="23">
        <v>0</v>
      </c>
      <c r="G14" s="5">
        <f>IF($F$16&gt;0,F14/$F$16%,0)</f>
        <v>0</v>
      </c>
      <c r="H14" s="25">
        <f>G14</f>
        <v>0</v>
      </c>
      <c r="J14" t="s">
        <v>76</v>
      </c>
    </row>
    <row r="15" spans="1:8" ht="13.5" thickBot="1">
      <c r="A15" t="s">
        <v>10</v>
      </c>
      <c r="B15" s="24">
        <v>4</v>
      </c>
      <c r="C15" s="5">
        <f>IF($B$16&gt;0,B15/$B$16%,0)</f>
        <v>20</v>
      </c>
      <c r="D15" s="25">
        <f>C15</f>
        <v>20</v>
      </c>
      <c r="E15" s="29"/>
      <c r="F15" s="24">
        <v>0</v>
      </c>
      <c r="G15" s="5">
        <f>IF($F$16&gt;0,F15/$F$16%,0)</f>
        <v>0</v>
      </c>
      <c r="H15" s="25">
        <f>G15</f>
        <v>0</v>
      </c>
    </row>
    <row r="16" spans="1:9" ht="12.75">
      <c r="A16" t="s">
        <v>11</v>
      </c>
      <c r="B16" s="6">
        <f>SUM(B11:B15)</f>
        <v>20</v>
      </c>
      <c r="C16" s="6">
        <f>SUM(C11:C15)</f>
        <v>100</v>
      </c>
      <c r="D16" s="6">
        <f>SUM(D11:D15)</f>
        <v>100</v>
      </c>
      <c r="E16" s="8"/>
      <c r="F16" s="6">
        <f>SUM(F11:F15)</f>
        <v>4</v>
      </c>
      <c r="G16" s="6">
        <f>SUM(G11:G15)</f>
        <v>100</v>
      </c>
      <c r="H16" s="6">
        <f>SUM(H11:H15)</f>
        <v>100</v>
      </c>
      <c r="I16" t="s">
        <v>0</v>
      </c>
    </row>
    <row r="17" spans="1:8" ht="12.75">
      <c r="A17" t="s">
        <v>12</v>
      </c>
      <c r="B17" s="40" t="str">
        <f>IF(B16=B5,"ok","errore")</f>
        <v>ok</v>
      </c>
      <c r="C17" s="39"/>
      <c r="D17" s="6"/>
      <c r="E17" s="8"/>
      <c r="F17" s="40" t="str">
        <f>IF(F16=F5,"ok","errore")</f>
        <v>ok</v>
      </c>
      <c r="G17" s="6"/>
      <c r="H17" s="6"/>
    </row>
    <row r="18" spans="1:9" ht="12.75">
      <c r="A18" t="s">
        <v>13</v>
      </c>
      <c r="B18" s="7">
        <f>$B$5</f>
        <v>20</v>
      </c>
      <c r="C18" s="6"/>
      <c r="D18" s="6"/>
      <c r="E18" s="8"/>
      <c r="F18" s="7">
        <f>$F$5</f>
        <v>4</v>
      </c>
      <c r="G18" s="6"/>
      <c r="H18" s="6"/>
      <c r="I18" s="3">
        <f>$I$5</f>
        <v>24</v>
      </c>
    </row>
    <row r="19" spans="2:8" ht="13.5" thickBot="1">
      <c r="B19" s="6"/>
      <c r="C19" s="6"/>
      <c r="D19" s="6"/>
      <c r="E19" s="8"/>
      <c r="F19" s="6"/>
      <c r="G19" s="6"/>
      <c r="H19" s="6"/>
    </row>
    <row r="20" spans="1:12" ht="13.5" thickBot="1">
      <c r="A20" t="s">
        <v>15</v>
      </c>
      <c r="B20" s="6" t="s">
        <v>2</v>
      </c>
      <c r="C20" s="6" t="s">
        <v>3</v>
      </c>
      <c r="D20" s="6"/>
      <c r="E20" s="8"/>
      <c r="F20" s="6" t="s">
        <v>4</v>
      </c>
      <c r="G20" s="6" t="s">
        <v>5</v>
      </c>
      <c r="H20" s="6"/>
      <c r="J20" s="15" t="s">
        <v>68</v>
      </c>
      <c r="K20" s="16"/>
      <c r="L20" s="17"/>
    </row>
    <row r="21" spans="1:8" ht="12.75">
      <c r="A21" t="s">
        <v>16</v>
      </c>
      <c r="B21" s="22">
        <v>1</v>
      </c>
      <c r="C21" s="5">
        <f>IF($B$24&gt;0,B21/$B$24%,0)</f>
        <v>5</v>
      </c>
      <c r="D21" s="25">
        <f>C21</f>
        <v>5</v>
      </c>
      <c r="E21" s="8"/>
      <c r="F21" s="31">
        <v>1</v>
      </c>
      <c r="G21" s="5">
        <f>IF($F$24&gt;0,F21/$F$24%,0)</f>
        <v>25</v>
      </c>
      <c r="H21" s="25">
        <f>G21</f>
        <v>25</v>
      </c>
    </row>
    <row r="22" spans="1:13" ht="12.75">
      <c r="A22" s="1" t="s">
        <v>17</v>
      </c>
      <c r="B22" s="23">
        <v>18</v>
      </c>
      <c r="C22" s="5">
        <f>IF($B$24&gt;0,B22/$B$24%,0)</f>
        <v>90</v>
      </c>
      <c r="D22" s="25">
        <f>C22</f>
        <v>90</v>
      </c>
      <c r="E22" s="8"/>
      <c r="F22" s="32">
        <v>3</v>
      </c>
      <c r="G22" s="5">
        <f>IF($F$24&gt;0,F22/$F$24%,0)</f>
        <v>75</v>
      </c>
      <c r="H22" s="25">
        <f>G22</f>
        <v>75</v>
      </c>
      <c r="J22" s="2" t="s">
        <v>67</v>
      </c>
      <c r="K22" s="2"/>
      <c r="L22" s="2"/>
      <c r="M22" s="2"/>
    </row>
    <row r="23" spans="1:8" ht="13.5" thickBot="1">
      <c r="A23" t="s">
        <v>18</v>
      </c>
      <c r="B23" s="24">
        <v>1</v>
      </c>
      <c r="C23" s="5">
        <f>IF($B$24&gt;0,B23/$B$24%,0)</f>
        <v>5</v>
      </c>
      <c r="D23" s="25">
        <f>C23</f>
        <v>5</v>
      </c>
      <c r="E23" s="8"/>
      <c r="F23" s="33">
        <v>0</v>
      </c>
      <c r="G23" s="5">
        <f>IF($F$24&gt;0,F23/$F$24%,0)</f>
        <v>0</v>
      </c>
      <c r="H23" s="25">
        <f>G23</f>
        <v>0</v>
      </c>
    </row>
    <row r="24" spans="1:10" ht="12.75">
      <c r="A24" t="s">
        <v>11</v>
      </c>
      <c r="B24" s="34">
        <f>SUM(B21:B23)</f>
        <v>20</v>
      </c>
      <c r="C24" s="35">
        <f>SUM(C21:C23)</f>
        <v>100</v>
      </c>
      <c r="D24" s="35">
        <f>SUM(D21:D23)</f>
        <v>100</v>
      </c>
      <c r="E24" s="29"/>
      <c r="F24" s="36">
        <f>SUM(F21:F23)</f>
        <v>4</v>
      </c>
      <c r="G24" s="35">
        <f>SUM(G21:G23)</f>
        <v>100</v>
      </c>
      <c r="H24" s="35">
        <f>SUM(H21:H23)</f>
        <v>100</v>
      </c>
      <c r="I24" t="s">
        <v>0</v>
      </c>
      <c r="J24" t="s">
        <v>75</v>
      </c>
    </row>
    <row r="25" spans="1:10" ht="12.75">
      <c r="A25" t="s">
        <v>12</v>
      </c>
      <c r="B25" s="40" t="str">
        <f>IF(B24=B18,"ok","errore")</f>
        <v>ok</v>
      </c>
      <c r="C25" s="6"/>
      <c r="D25" s="6"/>
      <c r="E25" s="8"/>
      <c r="F25" s="40" t="str">
        <f>IF(F24=F18,"ok","errore")</f>
        <v>ok</v>
      </c>
      <c r="G25" s="6"/>
      <c r="H25" s="6"/>
      <c r="J25" t="s">
        <v>76</v>
      </c>
    </row>
    <row r="26" spans="1:9" ht="12.75">
      <c r="A26" t="s">
        <v>13</v>
      </c>
      <c r="B26" s="7">
        <f>$B$5</f>
        <v>20</v>
      </c>
      <c r="C26" s="6"/>
      <c r="D26" s="6"/>
      <c r="E26" s="8"/>
      <c r="F26" s="7">
        <f>$F$5</f>
        <v>4</v>
      </c>
      <c r="G26" s="6"/>
      <c r="H26" s="6"/>
      <c r="I26" s="3">
        <f>$I$5</f>
        <v>24</v>
      </c>
    </row>
    <row r="27" spans="2:8" ht="13.5" thickBot="1">
      <c r="B27" s="6"/>
      <c r="C27" s="6"/>
      <c r="D27" s="6"/>
      <c r="E27" s="8"/>
      <c r="F27" s="6"/>
      <c r="G27" s="6"/>
      <c r="H27" s="6"/>
    </row>
    <row r="28" spans="1:12" ht="13.5" thickBot="1">
      <c r="A28" t="s">
        <v>20</v>
      </c>
      <c r="B28" s="6" t="s">
        <v>2</v>
      </c>
      <c r="C28" s="6" t="s">
        <v>3</v>
      </c>
      <c r="D28" s="6"/>
      <c r="E28" s="8"/>
      <c r="F28" s="6" t="s">
        <v>4</v>
      </c>
      <c r="G28" s="6" t="s">
        <v>5</v>
      </c>
      <c r="H28" s="6"/>
      <c r="J28" s="15" t="s">
        <v>68</v>
      </c>
      <c r="K28" s="16"/>
      <c r="L28" s="17"/>
    </row>
    <row r="29" spans="1:8" ht="12.75">
      <c r="A29" t="s">
        <v>21</v>
      </c>
      <c r="B29" s="22">
        <v>15</v>
      </c>
      <c r="C29" s="5">
        <f>IF($B$32&gt;0,B29/$B$32%,0)</f>
        <v>75</v>
      </c>
      <c r="D29" s="25">
        <f>C29</f>
        <v>75</v>
      </c>
      <c r="E29" s="8"/>
      <c r="F29" s="22">
        <v>4</v>
      </c>
      <c r="G29" s="5">
        <f>IF($F$32&gt;0,F29/$F$32%,0)</f>
        <v>100</v>
      </c>
      <c r="H29" s="25">
        <f>G29</f>
        <v>100</v>
      </c>
    </row>
    <row r="30" spans="1:13" ht="12.75">
      <c r="A30" s="1" t="s">
        <v>22</v>
      </c>
      <c r="B30" s="23">
        <v>4</v>
      </c>
      <c r="C30" s="5">
        <f>IF($B$32&gt;0,B30/$B$32%,0)</f>
        <v>20</v>
      </c>
      <c r="D30" s="25">
        <f>C30</f>
        <v>20</v>
      </c>
      <c r="E30" s="8"/>
      <c r="F30" s="23">
        <v>0</v>
      </c>
      <c r="G30" s="5">
        <f>IF($F$32&gt;0,F30/$F$32%,0)</f>
        <v>0</v>
      </c>
      <c r="H30" s="25">
        <f>G30</f>
        <v>0</v>
      </c>
      <c r="J30" s="2" t="s">
        <v>67</v>
      </c>
      <c r="K30" s="2"/>
      <c r="L30" s="2"/>
      <c r="M30" s="2"/>
    </row>
    <row r="31" spans="1:8" ht="13.5" thickBot="1">
      <c r="A31" t="s">
        <v>23</v>
      </c>
      <c r="B31" s="24">
        <v>1</v>
      </c>
      <c r="C31" s="5">
        <f>IF($B$32&gt;0,B31/$B$32%,0)</f>
        <v>5</v>
      </c>
      <c r="D31" s="25">
        <f>C31</f>
        <v>5</v>
      </c>
      <c r="E31" s="8"/>
      <c r="F31" s="24">
        <v>0</v>
      </c>
      <c r="G31" s="5">
        <f>IF($F$32&gt;0,F31/$F$32%,0)</f>
        <v>0</v>
      </c>
      <c r="H31" s="25">
        <f>G31</f>
        <v>0</v>
      </c>
    </row>
    <row r="32" spans="1:10" ht="12.75">
      <c r="A32" t="s">
        <v>11</v>
      </c>
      <c r="B32" s="30">
        <f>SUM(B29:B31)</f>
        <v>20</v>
      </c>
      <c r="C32" s="6">
        <f>SUM(C29:C31)</f>
        <v>100</v>
      </c>
      <c r="D32" s="6">
        <f>SUM(D29:D31)</f>
        <v>100</v>
      </c>
      <c r="E32" s="8"/>
      <c r="F32" s="30">
        <f>SUM(F29:F31)</f>
        <v>4</v>
      </c>
      <c r="G32" s="6">
        <f>SUM(G29:G31)</f>
        <v>100</v>
      </c>
      <c r="H32" s="6">
        <f>SUM(H29:H31)</f>
        <v>100</v>
      </c>
      <c r="I32" t="s">
        <v>0</v>
      </c>
      <c r="J32" t="s">
        <v>75</v>
      </c>
    </row>
    <row r="33" spans="1:10" ht="12.75">
      <c r="A33" t="s">
        <v>12</v>
      </c>
      <c r="B33" s="40" t="str">
        <f>IF(B32=B26,"ok","errore")</f>
        <v>ok</v>
      </c>
      <c r="C33" s="6"/>
      <c r="D33" s="6"/>
      <c r="E33" s="8"/>
      <c r="F33" s="40" t="str">
        <f>IF(F32=F26,"ok","errore")</f>
        <v>ok</v>
      </c>
      <c r="G33" s="6"/>
      <c r="H33" s="6"/>
      <c r="J33" t="s">
        <v>76</v>
      </c>
    </row>
    <row r="34" spans="1:9" ht="12.75">
      <c r="A34" t="s">
        <v>13</v>
      </c>
      <c r="B34" s="7">
        <f>$B$5</f>
        <v>20</v>
      </c>
      <c r="C34" s="6"/>
      <c r="D34" s="6"/>
      <c r="E34" s="8"/>
      <c r="F34" s="7">
        <f>$F$5</f>
        <v>4</v>
      </c>
      <c r="G34" s="6"/>
      <c r="H34" s="6"/>
      <c r="I34" s="3">
        <f>$I$5</f>
        <v>24</v>
      </c>
    </row>
    <row r="35" spans="2:8" ht="12.75">
      <c r="B35" s="6"/>
      <c r="C35" s="6"/>
      <c r="D35" s="6"/>
      <c r="E35" s="8"/>
      <c r="F35" s="6"/>
      <c r="G35" s="6"/>
      <c r="H35" s="6"/>
    </row>
    <row r="36" spans="2:8" ht="12.75">
      <c r="B36" s="6"/>
      <c r="C36" s="6"/>
      <c r="D36" s="6"/>
      <c r="E36" s="8"/>
      <c r="F36" s="6"/>
      <c r="G36" s="6"/>
      <c r="H36" s="6"/>
    </row>
    <row r="37" spans="1:8" ht="12.75">
      <c r="A37" s="45" t="s">
        <v>25</v>
      </c>
      <c r="B37" s="6"/>
      <c r="C37" s="6"/>
      <c r="D37" s="6"/>
      <c r="E37" s="8"/>
      <c r="F37" s="6"/>
      <c r="G37" s="6"/>
      <c r="H37" s="6"/>
    </row>
    <row r="38" spans="2:9" ht="13.5" thickBot="1">
      <c r="B38" s="6" t="s">
        <v>2</v>
      </c>
      <c r="C38" s="6"/>
      <c r="D38" s="6"/>
      <c r="E38" s="8"/>
      <c r="F38" s="6" t="s">
        <v>4</v>
      </c>
      <c r="G38" s="6"/>
      <c r="H38" s="6"/>
      <c r="I38" t="s">
        <v>19</v>
      </c>
    </row>
    <row r="39" spans="1:9" ht="13.5" thickBot="1">
      <c r="A39" s="4" t="s">
        <v>26</v>
      </c>
      <c r="B39" s="37">
        <v>10</v>
      </c>
      <c r="C39" s="6"/>
      <c r="D39" s="6"/>
      <c r="E39" s="8"/>
      <c r="F39" s="37">
        <v>3</v>
      </c>
      <c r="G39" s="6"/>
      <c r="H39" s="6"/>
      <c r="I39" s="38">
        <f>SUM(B39:F39)</f>
        <v>13</v>
      </c>
    </row>
    <row r="40" spans="1:8" ht="12.75">
      <c r="A40" s="9"/>
      <c r="B40" s="6"/>
      <c r="C40" s="6" t="s">
        <v>66</v>
      </c>
      <c r="D40" s="6"/>
      <c r="E40" s="8"/>
      <c r="F40" s="6"/>
      <c r="G40" s="6"/>
      <c r="H40" s="6"/>
    </row>
    <row r="41" spans="1:8" ht="13.5" thickBot="1">
      <c r="A41" t="s">
        <v>1</v>
      </c>
      <c r="B41" s="6" t="s">
        <v>2</v>
      </c>
      <c r="C41" s="6" t="s">
        <v>3</v>
      </c>
      <c r="D41" s="6"/>
      <c r="E41" s="8"/>
      <c r="F41" s="6" t="s">
        <v>4</v>
      </c>
      <c r="G41" s="6" t="s">
        <v>5</v>
      </c>
      <c r="H41" s="6"/>
    </row>
    <row r="42" spans="1:12" ht="13.5" thickBot="1">
      <c r="A42" t="s">
        <v>28</v>
      </c>
      <c r="B42" s="22">
        <v>0</v>
      </c>
      <c r="C42" s="5">
        <f aca="true" t="shared" si="0" ref="C42:C47">IF($B$48&gt;0,B42/$B$48%,0)</f>
        <v>0</v>
      </c>
      <c r="D42" s="25">
        <f aca="true" t="shared" si="1" ref="D42:D47">C42</f>
        <v>0</v>
      </c>
      <c r="E42" s="8"/>
      <c r="F42" s="22">
        <v>0</v>
      </c>
      <c r="G42" s="5">
        <f aca="true" t="shared" si="2" ref="G42:G47">IF($F$48&gt;0,F42/$F$48%,0)</f>
        <v>0</v>
      </c>
      <c r="H42" s="25">
        <f aca="true" t="shared" si="3" ref="H42:H47">G42</f>
        <v>0</v>
      </c>
      <c r="I42" s="6"/>
      <c r="J42" s="15" t="s">
        <v>68</v>
      </c>
      <c r="K42" s="16"/>
      <c r="L42" s="17"/>
    </row>
    <row r="43" spans="1:9" ht="12.75">
      <c r="A43" s="1" t="s">
        <v>29</v>
      </c>
      <c r="B43" s="23">
        <v>1</v>
      </c>
      <c r="C43" s="5">
        <f t="shared" si="0"/>
        <v>10</v>
      </c>
      <c r="D43" s="25">
        <f t="shared" si="1"/>
        <v>10</v>
      </c>
      <c r="E43" s="8"/>
      <c r="F43" s="23">
        <v>1</v>
      </c>
      <c r="G43" s="5">
        <f t="shared" si="2"/>
        <v>33.333333333333336</v>
      </c>
      <c r="H43" s="25">
        <f t="shared" si="3"/>
        <v>33.333333333333336</v>
      </c>
      <c r="I43" s="6"/>
    </row>
    <row r="44" spans="1:13" ht="12.75">
      <c r="A44" t="s">
        <v>30</v>
      </c>
      <c r="B44" s="23">
        <v>2</v>
      </c>
      <c r="C44" s="5">
        <f t="shared" si="0"/>
        <v>20</v>
      </c>
      <c r="D44" s="25">
        <f t="shared" si="1"/>
        <v>20</v>
      </c>
      <c r="E44" s="8"/>
      <c r="F44" s="23">
        <v>0</v>
      </c>
      <c r="G44" s="5">
        <f t="shared" si="2"/>
        <v>0</v>
      </c>
      <c r="H44" s="25">
        <f t="shared" si="3"/>
        <v>0</v>
      </c>
      <c r="I44" s="6"/>
      <c r="J44" s="2" t="s">
        <v>67</v>
      </c>
      <c r="K44" s="2"/>
      <c r="L44" s="2"/>
      <c r="M44" s="2"/>
    </row>
    <row r="45" spans="1:9" ht="12.75">
      <c r="A45" t="s">
        <v>31</v>
      </c>
      <c r="B45" s="23">
        <v>2</v>
      </c>
      <c r="C45" s="5">
        <f t="shared" si="0"/>
        <v>20</v>
      </c>
      <c r="D45" s="25">
        <f t="shared" si="1"/>
        <v>20</v>
      </c>
      <c r="E45" s="8"/>
      <c r="F45" s="23">
        <v>2</v>
      </c>
      <c r="G45" s="5">
        <f t="shared" si="2"/>
        <v>66.66666666666667</v>
      </c>
      <c r="H45" s="25">
        <f t="shared" si="3"/>
        <v>66.66666666666667</v>
      </c>
      <c r="I45" s="6"/>
    </row>
    <row r="46" spans="1:10" ht="12.75">
      <c r="A46" t="s">
        <v>32</v>
      </c>
      <c r="B46" s="23">
        <v>4</v>
      </c>
      <c r="C46" s="5">
        <f t="shared" si="0"/>
        <v>40</v>
      </c>
      <c r="D46" s="25">
        <f t="shared" si="1"/>
        <v>40</v>
      </c>
      <c r="E46" s="8"/>
      <c r="F46" s="23">
        <v>0</v>
      </c>
      <c r="G46" s="5">
        <f t="shared" si="2"/>
        <v>0</v>
      </c>
      <c r="H46" s="25">
        <f t="shared" si="3"/>
        <v>0</v>
      </c>
      <c r="I46" s="6"/>
      <c r="J46" t="s">
        <v>75</v>
      </c>
    </row>
    <row r="47" spans="1:10" ht="13.5" thickBot="1">
      <c r="A47" t="s">
        <v>33</v>
      </c>
      <c r="B47" s="24">
        <v>1</v>
      </c>
      <c r="C47" s="5">
        <f t="shared" si="0"/>
        <v>10</v>
      </c>
      <c r="D47" s="25">
        <f t="shared" si="1"/>
        <v>10</v>
      </c>
      <c r="E47" s="8"/>
      <c r="F47" s="24">
        <v>0</v>
      </c>
      <c r="G47" s="5">
        <f t="shared" si="2"/>
        <v>0</v>
      </c>
      <c r="H47" s="25">
        <f t="shared" si="3"/>
        <v>0</v>
      </c>
      <c r="I47" s="6"/>
      <c r="J47" t="s">
        <v>76</v>
      </c>
    </row>
    <row r="48" spans="1:10" ht="12.75">
      <c r="A48" t="s">
        <v>11</v>
      </c>
      <c r="B48" s="30">
        <f>SUM(B42:B47)</f>
        <v>10</v>
      </c>
      <c r="C48" s="6">
        <f>SUM(C42:C47)</f>
        <v>100</v>
      </c>
      <c r="D48" s="6">
        <f>SUM(D42:D47)</f>
        <v>100</v>
      </c>
      <c r="E48" s="8"/>
      <c r="F48" s="30">
        <f>SUM(F42:F47)</f>
        <v>3</v>
      </c>
      <c r="G48" s="6">
        <f>SUM(G42:G47)</f>
        <v>100</v>
      </c>
      <c r="H48" s="6">
        <f>SUM(H42:H47)</f>
        <v>100</v>
      </c>
      <c r="I48" s="6" t="s">
        <v>0</v>
      </c>
      <c r="J48" s="6"/>
    </row>
    <row r="49" spans="1:10" ht="12.75">
      <c r="A49" t="s">
        <v>12</v>
      </c>
      <c r="B49" s="40" t="str">
        <f>IF(B48=B39,"ok","errore")</f>
        <v>ok</v>
      </c>
      <c r="C49" s="6"/>
      <c r="D49" s="6"/>
      <c r="E49" s="8"/>
      <c r="F49" s="40" t="str">
        <f>IF(F48=F39,"ok","errore")</f>
        <v>ok</v>
      </c>
      <c r="G49" s="6"/>
      <c r="H49" s="6"/>
      <c r="I49" s="6"/>
      <c r="J49" s="6"/>
    </row>
    <row r="50" spans="1:10" ht="12.75">
      <c r="A50" t="s">
        <v>27</v>
      </c>
      <c r="B50" s="7">
        <f>B39</f>
        <v>10</v>
      </c>
      <c r="C50" s="6"/>
      <c r="D50" s="6"/>
      <c r="E50" s="8"/>
      <c r="F50" s="7">
        <f>F39</f>
        <v>3</v>
      </c>
      <c r="G50" s="6"/>
      <c r="H50" s="6"/>
      <c r="I50" s="7">
        <f>SUM(B50:F50)</f>
        <v>13</v>
      </c>
      <c r="J50" s="6"/>
    </row>
    <row r="52" ht="12.75">
      <c r="A52" s="47" t="s">
        <v>89</v>
      </c>
    </row>
    <row r="53" spans="1:8" ht="12.75">
      <c r="A53" s="46" t="s">
        <v>82</v>
      </c>
      <c r="B53" s="6"/>
      <c r="C53" s="55" t="s">
        <v>90</v>
      </c>
      <c r="D53" s="6"/>
      <c r="E53" s="8"/>
      <c r="F53" s="6"/>
      <c r="G53" s="6"/>
      <c r="H53" s="6"/>
    </row>
    <row r="54" spans="2:10" ht="13.5" thickBot="1">
      <c r="B54" s="6" t="s">
        <v>40</v>
      </c>
      <c r="C54" s="6"/>
      <c r="D54" s="56" t="s">
        <v>91</v>
      </c>
      <c r="E54" s="57"/>
      <c r="F54" s="57"/>
      <c r="G54" s="57"/>
      <c r="H54" s="8"/>
      <c r="I54" s="9"/>
      <c r="J54" s="9"/>
    </row>
    <row r="55" spans="1:10" ht="13.5" thickBot="1">
      <c r="A55" s="4" t="s">
        <v>85</v>
      </c>
      <c r="B55" s="50">
        <v>18492</v>
      </c>
      <c r="C55" s="6"/>
      <c r="D55" s="6"/>
      <c r="E55" s="8"/>
      <c r="F55" s="8" t="s">
        <v>71</v>
      </c>
      <c r="G55" s="8"/>
      <c r="H55" s="8"/>
      <c r="I55" s="9"/>
      <c r="J55" s="9"/>
    </row>
    <row r="56" spans="1:10" ht="12.75">
      <c r="A56" s="2" t="s">
        <v>24</v>
      </c>
      <c r="B56" s="51"/>
      <c r="C56" s="6"/>
      <c r="D56" s="6"/>
      <c r="E56" s="8"/>
      <c r="F56" s="8"/>
      <c r="G56" s="8"/>
      <c r="H56" s="8"/>
      <c r="I56" s="9"/>
      <c r="J56" s="9"/>
    </row>
    <row r="57" spans="1:10" ht="12.75">
      <c r="A57" s="20" t="s">
        <v>38</v>
      </c>
      <c r="B57" s="51" t="s">
        <v>39</v>
      </c>
      <c r="C57" s="11" t="s">
        <v>34</v>
      </c>
      <c r="D57" s="19" t="s">
        <v>73</v>
      </c>
      <c r="E57" s="27"/>
      <c r="F57" s="18"/>
      <c r="G57" s="8"/>
      <c r="H57" s="8"/>
      <c r="I57" s="9"/>
      <c r="J57" s="9"/>
    </row>
    <row r="58" spans="1:10" ht="13.5" thickBot="1">
      <c r="A58" s="10" t="s">
        <v>37</v>
      </c>
      <c r="B58" s="51" t="s">
        <v>65</v>
      </c>
      <c r="C58" s="8" t="s">
        <v>72</v>
      </c>
      <c r="D58" s="8"/>
      <c r="E58" s="8"/>
      <c r="F58" s="8"/>
      <c r="G58" s="8"/>
      <c r="H58" s="8"/>
      <c r="I58" s="8"/>
      <c r="J58" s="8"/>
    </row>
    <row r="59" spans="1:10" ht="12.75">
      <c r="A59" s="1" t="s">
        <v>63</v>
      </c>
      <c r="B59" s="52">
        <v>10000</v>
      </c>
      <c r="C59" s="5">
        <f>IF($B$73&gt;0,B59/$B$73%,0)</f>
        <v>54.07743889249406</v>
      </c>
      <c r="D59" s="25">
        <f>C59</f>
        <v>54.07743889249406</v>
      </c>
      <c r="E59" s="8"/>
      <c r="F59" s="8"/>
      <c r="G59" s="8"/>
      <c r="H59" s="8"/>
      <c r="I59" s="8"/>
      <c r="J59" s="8"/>
    </row>
    <row r="60" spans="1:10" ht="12.75">
      <c r="A60" t="s">
        <v>64</v>
      </c>
      <c r="B60" s="53">
        <v>0</v>
      </c>
      <c r="C60" s="5">
        <f>IF($B$73&gt;0,B60/$B$73%,0)</f>
        <v>0</v>
      </c>
      <c r="D60" s="25">
        <f>C60</f>
        <v>0</v>
      </c>
      <c r="E60" s="8"/>
      <c r="F60" s="8"/>
      <c r="G60" s="8"/>
      <c r="H60" s="8"/>
      <c r="I60" s="8"/>
      <c r="J60" s="8"/>
    </row>
    <row r="61" spans="1:5" ht="13.5" thickBot="1">
      <c r="A61" t="s">
        <v>35</v>
      </c>
      <c r="B61" s="53">
        <v>0</v>
      </c>
      <c r="C61" s="5">
        <f>IF($B$73&gt;0,B61/$B$73%,0)</f>
        <v>0</v>
      </c>
      <c r="D61" s="25">
        <f>C61</f>
        <v>0</v>
      </c>
      <c r="E61" s="8"/>
    </row>
    <row r="62" spans="1:8" ht="13.5" thickBot="1">
      <c r="A62" t="s">
        <v>36</v>
      </c>
      <c r="B62" s="53">
        <v>0</v>
      </c>
      <c r="C62" s="5">
        <f>IF($B$73&gt;0,B62/$B$73%,0)</f>
        <v>0</v>
      </c>
      <c r="D62" s="25">
        <f>C62</f>
        <v>0</v>
      </c>
      <c r="E62" s="8"/>
      <c r="F62" s="15" t="s">
        <v>68</v>
      </c>
      <c r="G62" s="16"/>
      <c r="H62" s="17"/>
    </row>
    <row r="63" spans="1:5" ht="12.75">
      <c r="A63" s="10" t="s">
        <v>41</v>
      </c>
      <c r="B63" s="53" t="s">
        <v>0</v>
      </c>
      <c r="C63" s="8" t="s">
        <v>0</v>
      </c>
      <c r="D63" s="26"/>
      <c r="E63" s="8"/>
    </row>
    <row r="64" spans="1:9" ht="12.75">
      <c r="A64" s="12" t="s">
        <v>42</v>
      </c>
      <c r="B64" s="53">
        <v>1200</v>
      </c>
      <c r="C64" s="5">
        <f aca="true" t="shared" si="4" ref="C64:C70">IF($B$73&gt;0,B64/$B$73%,0)</f>
        <v>6.489292667099287</v>
      </c>
      <c r="D64" s="25">
        <f aca="true" t="shared" si="5" ref="D64:D71">C64</f>
        <v>6.489292667099287</v>
      </c>
      <c r="E64" s="8"/>
      <c r="F64" s="2" t="s">
        <v>67</v>
      </c>
      <c r="G64" s="2"/>
      <c r="H64" s="2"/>
      <c r="I64" s="2"/>
    </row>
    <row r="65" spans="1:5" ht="12.75">
      <c r="A65" t="s">
        <v>43</v>
      </c>
      <c r="B65" s="53">
        <v>5000</v>
      </c>
      <c r="C65" s="5">
        <f t="shared" si="4"/>
        <v>27.03871944624703</v>
      </c>
      <c r="D65" s="25">
        <f t="shared" si="5"/>
        <v>27.03871944624703</v>
      </c>
      <c r="E65" s="8"/>
    </row>
    <row r="66" spans="1:6" ht="12.75">
      <c r="A66" t="s">
        <v>44</v>
      </c>
      <c r="B66" s="53">
        <v>1500</v>
      </c>
      <c r="C66" s="5">
        <f t="shared" si="4"/>
        <v>8.111615833874108</v>
      </c>
      <c r="D66" s="25">
        <f t="shared" si="5"/>
        <v>8.111615833874108</v>
      </c>
      <c r="E66" s="8"/>
      <c r="F66" t="s">
        <v>75</v>
      </c>
    </row>
    <row r="67" spans="1:6" ht="12.75">
      <c r="A67" t="s">
        <v>45</v>
      </c>
      <c r="B67" s="53">
        <v>600</v>
      </c>
      <c r="C67" s="5">
        <f t="shared" si="4"/>
        <v>3.2446463335496434</v>
      </c>
      <c r="D67" s="25">
        <f t="shared" si="5"/>
        <v>3.2446463335496434</v>
      </c>
      <c r="E67" s="8"/>
      <c r="F67" t="s">
        <v>76</v>
      </c>
    </row>
    <row r="68" spans="1:6" ht="12.75">
      <c r="A68" t="s">
        <v>46</v>
      </c>
      <c r="B68" s="53">
        <v>0</v>
      </c>
      <c r="C68" s="5">
        <f t="shared" si="4"/>
        <v>0</v>
      </c>
      <c r="D68" s="25">
        <f t="shared" si="5"/>
        <v>0</v>
      </c>
      <c r="E68" s="8"/>
      <c r="F68" s="6"/>
    </row>
    <row r="69" spans="1:5" ht="12.75">
      <c r="A69" t="s">
        <v>47</v>
      </c>
      <c r="B69" s="53">
        <v>0</v>
      </c>
      <c r="C69" s="5">
        <f t="shared" si="4"/>
        <v>0</v>
      </c>
      <c r="D69" s="25">
        <f t="shared" si="5"/>
        <v>0</v>
      </c>
      <c r="E69" s="8"/>
    </row>
    <row r="70" spans="1:5" ht="12.75">
      <c r="A70" t="s">
        <v>48</v>
      </c>
      <c r="B70" s="53">
        <v>0</v>
      </c>
      <c r="C70" s="5">
        <f t="shared" si="4"/>
        <v>0</v>
      </c>
      <c r="D70" s="25">
        <f t="shared" si="5"/>
        <v>0</v>
      </c>
      <c r="E70" s="8"/>
    </row>
    <row r="71" spans="1:5" ht="13.5" thickBot="1">
      <c r="A71" t="s">
        <v>49</v>
      </c>
      <c r="B71" s="54">
        <v>192</v>
      </c>
      <c r="C71" s="5">
        <f>IF($B$73&gt;0,B71/$B$73%,0)</f>
        <v>1.0382868267358858</v>
      </c>
      <c r="D71" s="25">
        <f t="shared" si="5"/>
        <v>1.0382868267358858</v>
      </c>
      <c r="E71" s="8"/>
    </row>
    <row r="72" spans="1:6" ht="12.75">
      <c r="A72" s="13"/>
      <c r="B72" s="8"/>
      <c r="C72" s="8"/>
      <c r="D72" s="8"/>
      <c r="E72" s="8"/>
      <c r="F72" s="9"/>
    </row>
    <row r="73" spans="1:6" ht="12.75">
      <c r="A73" s="9" t="s">
        <v>19</v>
      </c>
      <c r="B73" s="48">
        <f>SUM(B59:B71)</f>
        <v>18492</v>
      </c>
      <c r="C73" s="8">
        <f>SUM(C59:C71)</f>
        <v>100</v>
      </c>
      <c r="D73" s="8">
        <f>SUM(D59:D71)</f>
        <v>100</v>
      </c>
      <c r="E73" s="8"/>
      <c r="F73" s="9"/>
    </row>
    <row r="74" spans="1:6" ht="12.75">
      <c r="A74" s="9" t="s">
        <v>50</v>
      </c>
      <c r="B74" s="49">
        <f>B55</f>
        <v>18492</v>
      </c>
      <c r="C74" s="8">
        <f>B74-B73</f>
        <v>0</v>
      </c>
      <c r="D74" s="8"/>
      <c r="E74" s="8"/>
      <c r="F74" s="9"/>
    </row>
    <row r="75" spans="1:6" ht="12.75">
      <c r="A75" s="9"/>
      <c r="B75" s="40" t="str">
        <f>IF(B74=B73,"ok","errore")</f>
        <v>ok</v>
      </c>
      <c r="C75" s="8"/>
      <c r="D75" s="8"/>
      <c r="E75" s="8"/>
      <c r="F75" s="9"/>
    </row>
    <row r="76" ht="13.5" thickBot="1"/>
    <row r="77" spans="1:10" ht="13.5" thickBot="1">
      <c r="A77" s="4" t="s">
        <v>51</v>
      </c>
      <c r="B77" s="50">
        <v>18492</v>
      </c>
      <c r="C77" s="6"/>
      <c r="D77" s="6"/>
      <c r="E77" s="8"/>
      <c r="F77" s="8" t="s">
        <v>71</v>
      </c>
      <c r="G77" s="8"/>
      <c r="H77" s="8"/>
      <c r="I77" s="9"/>
      <c r="J77" s="9"/>
    </row>
    <row r="78" spans="1:10" ht="12.75">
      <c r="A78" s="2" t="s">
        <v>24</v>
      </c>
      <c r="B78" s="51"/>
      <c r="C78" s="6"/>
      <c r="D78" s="6"/>
      <c r="E78" s="8"/>
      <c r="F78" s="8"/>
      <c r="G78" s="8"/>
      <c r="H78" s="8"/>
      <c r="I78" s="9"/>
      <c r="J78" s="9"/>
    </row>
    <row r="79" spans="1:10" ht="13.5" thickBot="1">
      <c r="A79" s="20" t="s">
        <v>52</v>
      </c>
      <c r="B79" s="51" t="s">
        <v>39</v>
      </c>
      <c r="C79" s="11" t="s">
        <v>34</v>
      </c>
      <c r="D79" s="11"/>
      <c r="E79" s="28"/>
      <c r="F79" s="8"/>
      <c r="G79" s="8"/>
      <c r="H79" s="8"/>
      <c r="I79" s="9"/>
      <c r="J79" s="9"/>
    </row>
    <row r="80" spans="1:10" ht="12.75">
      <c r="A80" s="1" t="s">
        <v>53</v>
      </c>
      <c r="B80" s="52">
        <v>0</v>
      </c>
      <c r="C80" s="5">
        <f aca="true" t="shared" si="6" ref="C80:C89">IF($B$93&gt;0,B80/$B$93%,0)</f>
        <v>0</v>
      </c>
      <c r="D80" s="25">
        <f>C80</f>
        <v>0</v>
      </c>
      <c r="E80" s="8"/>
      <c r="F80" s="8"/>
      <c r="G80" s="8"/>
      <c r="H80" s="8"/>
      <c r="I80" s="8"/>
      <c r="J80" s="8"/>
    </row>
    <row r="81" spans="1:10" ht="12.75">
      <c r="A81" t="s">
        <v>54</v>
      </c>
      <c r="B81" s="53">
        <v>2000</v>
      </c>
      <c r="C81" s="5">
        <f t="shared" si="6"/>
        <v>10.815487778498811</v>
      </c>
      <c r="D81" s="25">
        <f aca="true" t="shared" si="7" ref="D81:D90">C81</f>
        <v>10.815487778498811</v>
      </c>
      <c r="E81" s="8"/>
      <c r="F81" s="8"/>
      <c r="G81" s="8"/>
      <c r="H81" s="8"/>
      <c r="I81" s="8"/>
      <c r="J81" s="8"/>
    </row>
    <row r="82" spans="1:8" ht="13.5" thickBot="1">
      <c r="A82" t="s">
        <v>55</v>
      </c>
      <c r="B82" s="53">
        <v>400</v>
      </c>
      <c r="C82" s="5">
        <f t="shared" si="6"/>
        <v>2.1630975556997623</v>
      </c>
      <c r="D82" s="25">
        <f t="shared" si="7"/>
        <v>2.1630975556997623</v>
      </c>
      <c r="E82" s="8"/>
      <c r="F82" s="47" t="s">
        <v>84</v>
      </c>
      <c r="G82" s="47"/>
      <c r="H82" s="47"/>
    </row>
    <row r="83" spans="1:8" ht="13.5" thickBot="1">
      <c r="A83" t="s">
        <v>56</v>
      </c>
      <c r="B83" s="53">
        <v>9842</v>
      </c>
      <c r="C83" s="5">
        <f t="shared" si="6"/>
        <v>53.22301535799265</v>
      </c>
      <c r="D83" s="25">
        <f t="shared" si="7"/>
        <v>53.22301535799265</v>
      </c>
      <c r="E83" s="8"/>
      <c r="F83" s="15" t="s">
        <v>68</v>
      </c>
      <c r="G83" s="16"/>
      <c r="H83" s="17"/>
    </row>
    <row r="84" spans="1:5" ht="12.75">
      <c r="A84" s="14" t="s">
        <v>57</v>
      </c>
      <c r="B84" s="53">
        <v>1000</v>
      </c>
      <c r="C84" s="5">
        <f t="shared" si="6"/>
        <v>5.407743889249406</v>
      </c>
      <c r="D84" s="25">
        <f t="shared" si="7"/>
        <v>5.407743889249406</v>
      </c>
      <c r="E84" s="8"/>
    </row>
    <row r="85" spans="1:9" ht="12.75">
      <c r="A85" s="14" t="s">
        <v>58</v>
      </c>
      <c r="B85" s="53">
        <v>0</v>
      </c>
      <c r="C85" s="5">
        <f t="shared" si="6"/>
        <v>0</v>
      </c>
      <c r="D85" s="25">
        <f t="shared" si="7"/>
        <v>0</v>
      </c>
      <c r="E85" s="8"/>
      <c r="F85" s="2" t="s">
        <v>67</v>
      </c>
      <c r="G85" s="2"/>
      <c r="H85" s="2"/>
      <c r="I85" s="2"/>
    </row>
    <row r="86" spans="1:5" ht="12.75">
      <c r="A86" t="s">
        <v>74</v>
      </c>
      <c r="B86" s="53">
        <v>1600</v>
      </c>
      <c r="C86" s="5">
        <f t="shared" si="6"/>
        <v>8.652390222799049</v>
      </c>
      <c r="D86" s="25">
        <f t="shared" si="7"/>
        <v>8.652390222799049</v>
      </c>
      <c r="E86" s="8"/>
    </row>
    <row r="87" spans="1:6" ht="12.75">
      <c r="A87" t="s">
        <v>59</v>
      </c>
      <c r="B87" s="53">
        <v>0</v>
      </c>
      <c r="C87" s="5">
        <f t="shared" si="6"/>
        <v>0</v>
      </c>
      <c r="D87" s="25">
        <f t="shared" si="7"/>
        <v>0</v>
      </c>
      <c r="E87" s="8"/>
      <c r="F87" t="s">
        <v>75</v>
      </c>
    </row>
    <row r="88" spans="1:6" ht="12.75">
      <c r="A88" t="s">
        <v>60</v>
      </c>
      <c r="B88" s="53">
        <v>0</v>
      </c>
      <c r="C88" s="5">
        <f t="shared" si="6"/>
        <v>0</v>
      </c>
      <c r="D88" s="25">
        <f t="shared" si="7"/>
        <v>0</v>
      </c>
      <c r="E88" s="8"/>
      <c r="F88" t="s">
        <v>76</v>
      </c>
    </row>
    <row r="89" spans="1:6" ht="12.75">
      <c r="A89" t="s">
        <v>61</v>
      </c>
      <c r="B89" s="53">
        <v>150</v>
      </c>
      <c r="C89" s="5">
        <f t="shared" si="6"/>
        <v>0.8111615833874108</v>
      </c>
      <c r="D89" s="25">
        <f t="shared" si="7"/>
        <v>0.8111615833874108</v>
      </c>
      <c r="E89" s="8"/>
      <c r="F89" s="6"/>
    </row>
    <row r="90" spans="1:5" ht="13.5" thickBot="1">
      <c r="A90" t="s">
        <v>62</v>
      </c>
      <c r="B90" s="54">
        <v>3500</v>
      </c>
      <c r="C90" s="5">
        <f>IF($B$93&gt;0,B90/$B$93%,0)</f>
        <v>18.92710361237292</v>
      </c>
      <c r="D90" s="25">
        <f t="shared" si="7"/>
        <v>18.92710361237292</v>
      </c>
      <c r="E90" s="8"/>
    </row>
    <row r="91" spans="1:6" ht="12.75">
      <c r="A91" s="13"/>
      <c r="B91" s="48"/>
      <c r="C91" s="8"/>
      <c r="D91" s="8"/>
      <c r="E91" s="8"/>
      <c r="F91" s="9"/>
    </row>
    <row r="92" spans="1:6" ht="12.75">
      <c r="A92" s="9" t="s">
        <v>19</v>
      </c>
      <c r="B92" s="48">
        <f>SUM(B80:B90)</f>
        <v>18492</v>
      </c>
      <c r="C92" s="8">
        <f>SUM(C80:C90)</f>
        <v>100</v>
      </c>
      <c r="D92" s="8">
        <f>SUM(D80:D90)</f>
        <v>100</v>
      </c>
      <c r="E92" s="8"/>
      <c r="F92" s="9"/>
    </row>
    <row r="93" spans="1:6" ht="12.75">
      <c r="A93" s="9" t="s">
        <v>86</v>
      </c>
      <c r="B93" s="49">
        <f>B77</f>
        <v>18492</v>
      </c>
      <c r="C93" s="8">
        <f>B93-B92</f>
        <v>0</v>
      </c>
      <c r="D93" s="8"/>
      <c r="E93" s="8"/>
      <c r="F93" s="9" t="s">
        <v>70</v>
      </c>
    </row>
    <row r="94" spans="1:6" ht="12.75">
      <c r="A94" s="9"/>
      <c r="B94" s="40" t="str">
        <f>IF(B93=B92,"ok","errore")</f>
        <v>ok</v>
      </c>
      <c r="C94" s="8"/>
      <c r="D94" s="41"/>
      <c r="E94" s="8"/>
      <c r="F94" s="9"/>
    </row>
    <row r="96" spans="1:7" ht="12.75">
      <c r="A96" t="s">
        <v>77</v>
      </c>
      <c r="B96" t="s">
        <v>78</v>
      </c>
      <c r="C96" s="42">
        <f>B55</f>
        <v>18492</v>
      </c>
      <c r="G96" s="42">
        <f>8500+C98</f>
        <v>8500</v>
      </c>
    </row>
    <row r="97" spans="2:3" ht="12.75">
      <c r="B97" t="s">
        <v>79</v>
      </c>
      <c r="C97" s="42">
        <f>B77</f>
        <v>18492</v>
      </c>
    </row>
    <row r="98" spans="2:3" ht="12.75">
      <c r="B98" t="s">
        <v>80</v>
      </c>
      <c r="C98" s="43">
        <f>C96-C97</f>
        <v>0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2012-09-23T08:58:56Z</dcterms:created>
  <dcterms:modified xsi:type="dcterms:W3CDTF">2012-09-29T09:16:56Z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